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<sst xmlns="http://schemas.openxmlformats.org/spreadsheetml/2006/main" count="167" uniqueCount="155">
  <si>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</si>
  <si>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</si>
  <si>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</si>
  <si>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</si>
  <si>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</si>
  <si>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</si>
  <si>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</si>
  <si>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</si>
  <si>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</si>
  <si>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</si>
  <si>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</si>
  <si>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</si>
  <si>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</si>
  <si>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</si>
  <si>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</si>
  <si>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</si>
  <si>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</si>
  <si>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</si>
  <si>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</si>
  <si>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</si>
  <si>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</si>
  <si>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</si>
  <si>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</si>
  <si>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</si>
  <si>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</si>
  <si>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</si>
  <si>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</si>
  <si>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</si>
  <si>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</si>
  <si>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</si>
  <si>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</si>
  <si>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</si>
  <si>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</si>
  <si>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</si>
  <si>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</si>
  <si>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</si>
  <si>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</si>
  <si>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</si>
  <si>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</si>
  <si>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</si>
  <si>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</si>
  <si>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</si>
  <si>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</si>
  <si>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</si>
  <si>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</si>
  <si>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</si>
  <si>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</si>
  <si>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</si>
  <si>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</si>
  <si>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</si>
  <si>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</si>
  <si>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</si>
  <si>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</si>
  <si>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</si>
  <si>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</si>
  <si>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</si>
  <si>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</si>
  <si>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</si>
  <si>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</si>
  <si>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</si>
  <si>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</si>
  <si>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</si>
  <si>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</si>
  <si>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</si>
  <si>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</si>
  <si>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</si>
  <si>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</si>
  <si>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</si>
  <si>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</si>
  <si>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</si>
  <si>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</si>
  <si>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</si>
  <si>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</si>
  <si>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</si>
  <si>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</si>
  <si>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</si>
  <si>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</si>
  <si>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</si>
  <si>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</si>
  <si>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</si>
  <si>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</si>
  <si>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</si>
  <si>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</si>
  <si>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</si>
  <si>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</si>
  <si>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</si>
  <si>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</si>
  <si>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</si>
  <si>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</si>
  <si>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</si>
  <si>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</si>
  <si>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</si>
  <si>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</si>
  <si>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</si>
  <si>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</si>
  <si>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</si>
  <si>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</si>
  <si>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</si>
  <si>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</si>
  <si>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</si>
  <si>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</si>
  <si>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</si>
  <si>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</si>
  <si>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</si>
  <si>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</si>
  <si>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</si>
  <si>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</si>
  <si>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</si>
  <si>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</si>
  <si>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</si>
  <si>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</si>
  <si>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</si>
  <si>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</si>
  <si>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</si>
  <si>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</si>
  <si>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</si>
  <si>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</si>
  <si>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</si>
  <si>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</si>
  <si>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</si>
  <si>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</si>
  <si>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</si>
  <si>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</si>
  <si>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</si>
  <si>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</si>
  <si>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</si>
  <si>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</si>
  <si>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</si>
  <si>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</si>
  <si>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</si>
  <si>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</si>
  <si>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</si>
  <si>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</si>
  <si>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</si>
  <si>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</si>
  <si>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</si>
  <si>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</si>
  <si>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</si>
  <si>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</si>
  <si>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</si>
  <si>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</si>
  <si>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</si>
  <si>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</si>
  <si>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</si>
  <si>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</si>
  <si>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</si>
  <si>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</si>
  <si>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</si>
  <si>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Севлиево</t>
  </si>
  <si>
    <t>град: Севлиево</t>
  </si>
  <si>
    <t>Адм.секретар:</t>
  </si>
  <si>
    <t>месеца на 2011   г.</t>
  </si>
  <si>
    <t>тел: 0675/30961, в.46</t>
  </si>
  <si>
    <t>Съставил: Нина Радкова</t>
  </si>
  <si>
    <t>дата: 10.01.2012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</si>
</sst>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8" t="s">
        <v>151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19</v>
      </c>
      <c r="D12" s="24">
        <v>91</v>
      </c>
      <c r="E12" s="24">
        <v>1</v>
      </c>
      <c r="F12" s="24"/>
      <c r="G12" s="72">
        <f>SUM(C12,D12,E12,F12)</f>
        <v>111</v>
      </c>
      <c r="H12" s="72">
        <f>SUM(I12,J12,K12,L12,M12)</f>
        <v>93</v>
      </c>
      <c r="I12" s="24">
        <v>57</v>
      </c>
      <c r="J12" s="24">
        <v>26</v>
      </c>
      <c r="K12" s="24">
        <v>3</v>
      </c>
      <c r="L12" s="24">
        <v>0</v>
      </c>
      <c r="M12" s="24">
        <v>7</v>
      </c>
      <c r="N12" s="98">
        <v>93</v>
      </c>
      <c r="O12" s="75">
        <f>G12-H12</f>
        <v>18</v>
      </c>
      <c r="P12" s="95">
        <v>26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26</v>
      </c>
      <c r="E13" s="24">
        <v>1</v>
      </c>
      <c r="F13" s="24"/>
      <c r="G13" s="72">
        <f aca="true" t="shared" si="0" ref="G13:G28">SUM(C13,D13,E13,F13)</f>
        <v>33</v>
      </c>
      <c r="H13" s="72">
        <f aca="true" t="shared" si="1" ref="H13:H34">SUM(I13,J13,K13,L13,M13)</f>
        <v>28</v>
      </c>
      <c r="I13" s="24">
        <v>26</v>
      </c>
      <c r="J13" s="24">
        <v>0</v>
      </c>
      <c r="K13" s="24">
        <v>0</v>
      </c>
      <c r="L13" s="24">
        <v>0</v>
      </c>
      <c r="M13" s="24">
        <v>2</v>
      </c>
      <c r="N13" s="98">
        <v>28</v>
      </c>
      <c r="O13" s="75">
        <f aca="true" t="shared" si="2" ref="O13:O34">G13-H13</f>
        <v>5</v>
      </c>
      <c r="P13" s="95">
        <v>5</v>
      </c>
    </row>
    <row r="14" spans="1:16" ht="15.75" customHeight="1">
      <c r="A14" s="13" t="s">
        <v>36</v>
      </c>
      <c r="B14" s="6" t="s">
        <v>37</v>
      </c>
      <c r="C14" s="24">
        <v>2</v>
      </c>
      <c r="D14" s="24">
        <v>14</v>
      </c>
      <c r="E14" s="24"/>
      <c r="F14" s="24"/>
      <c r="G14" s="72">
        <f t="shared" si="0"/>
        <v>16</v>
      </c>
      <c r="H14" s="72">
        <f t="shared" si="1"/>
        <v>13</v>
      </c>
      <c r="I14" s="24">
        <v>13</v>
      </c>
      <c r="J14" s="24">
        <v>0</v>
      </c>
      <c r="K14" s="24">
        <v>0</v>
      </c>
      <c r="L14" s="24">
        <v>0</v>
      </c>
      <c r="M14" s="24">
        <v>0</v>
      </c>
      <c r="N14" s="98">
        <v>13</v>
      </c>
      <c r="O14" s="75">
        <f t="shared" si="2"/>
        <v>3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4</v>
      </c>
      <c r="D15" s="24">
        <v>11</v>
      </c>
      <c r="E15" s="24"/>
      <c r="F15" s="24"/>
      <c r="G15" s="72">
        <f t="shared" si="0"/>
        <v>15</v>
      </c>
      <c r="H15" s="72">
        <f t="shared" si="1"/>
        <v>14</v>
      </c>
      <c r="I15" s="24">
        <v>3</v>
      </c>
      <c r="J15" s="24">
        <v>10</v>
      </c>
      <c r="K15" s="24">
        <v>1</v>
      </c>
      <c r="L15" s="24">
        <v>0</v>
      </c>
      <c r="M15" s="24">
        <v>0</v>
      </c>
      <c r="N15" s="98">
        <v>14</v>
      </c>
      <c r="O15" s="75">
        <f t="shared" si="2"/>
        <v>1</v>
      </c>
      <c r="P15" s="95">
        <v>4</v>
      </c>
    </row>
    <row r="16" spans="1:16" ht="15.75" customHeight="1">
      <c r="A16" s="13" t="s">
        <v>40</v>
      </c>
      <c r="B16" s="6" t="s">
        <v>41</v>
      </c>
      <c r="C16" s="24">
        <v>5</v>
      </c>
      <c r="D16" s="24">
        <v>25</v>
      </c>
      <c r="E16" s="24"/>
      <c r="F16" s="24"/>
      <c r="G16" s="72">
        <f t="shared" si="0"/>
        <v>30</v>
      </c>
      <c r="H16" s="72">
        <f>SUM(I16,J16,K16,L16,M16)</f>
        <v>26</v>
      </c>
      <c r="I16" s="24">
        <v>10</v>
      </c>
      <c r="J16" s="24">
        <v>14</v>
      </c>
      <c r="K16" s="24">
        <v>1</v>
      </c>
      <c r="L16" s="24">
        <v>0</v>
      </c>
      <c r="M16" s="24">
        <v>1</v>
      </c>
      <c r="N16" s="98">
        <v>26</v>
      </c>
      <c r="O16" s="75">
        <f t="shared" si="2"/>
        <v>4</v>
      </c>
      <c r="P16" s="95">
        <v>13</v>
      </c>
    </row>
    <row r="17" spans="1:16" ht="15.75" customHeight="1">
      <c r="A17" s="13" t="s">
        <v>42</v>
      </c>
      <c r="B17" s="5" t="s">
        <v>3</v>
      </c>
      <c r="C17" s="24">
        <v>29</v>
      </c>
      <c r="D17" s="24">
        <v>96</v>
      </c>
      <c r="E17" s="24">
        <v>8</v>
      </c>
      <c r="F17" s="24"/>
      <c r="G17" s="72">
        <f t="shared" si="0"/>
        <v>133</v>
      </c>
      <c r="H17" s="72">
        <f t="shared" si="1"/>
        <v>114</v>
      </c>
      <c r="I17" s="24">
        <v>52</v>
      </c>
      <c r="J17" s="24">
        <v>19</v>
      </c>
      <c r="K17" s="24">
        <v>8</v>
      </c>
      <c r="L17" s="24">
        <v>3</v>
      </c>
      <c r="M17" s="24">
        <v>32</v>
      </c>
      <c r="N17" s="98">
        <v>96</v>
      </c>
      <c r="O17" s="75">
        <f t="shared" si="2"/>
        <v>19</v>
      </c>
      <c r="P17" s="95">
        <v>31</v>
      </c>
    </row>
    <row r="18" spans="1:16" ht="15" customHeight="1">
      <c r="A18" s="13" t="s">
        <v>123</v>
      </c>
      <c r="B18" s="6" t="s">
        <v>43</v>
      </c>
      <c r="C18" s="24">
        <v>17</v>
      </c>
      <c r="D18" s="24">
        <v>68</v>
      </c>
      <c r="E18" s="24">
        <v>4</v>
      </c>
      <c r="F18" s="24"/>
      <c r="G18" s="72">
        <f t="shared" si="0"/>
        <v>89</v>
      </c>
      <c r="H18" s="72">
        <f t="shared" si="1"/>
        <v>71</v>
      </c>
      <c r="I18" s="24">
        <v>29</v>
      </c>
      <c r="J18" s="24">
        <v>17</v>
      </c>
      <c r="K18" s="24">
        <v>3</v>
      </c>
      <c r="L18" s="24">
        <v>2</v>
      </c>
      <c r="M18" s="24">
        <v>20</v>
      </c>
      <c r="N18" s="98">
        <v>59</v>
      </c>
      <c r="O18" s="75">
        <f t="shared" si="2"/>
        <v>18</v>
      </c>
      <c r="P18" s="95">
        <v>16</v>
      </c>
    </row>
    <row r="19" spans="1:16" ht="15" customHeight="1">
      <c r="A19" s="13" t="s">
        <v>44</v>
      </c>
      <c r="B19" s="5" t="s">
        <v>4</v>
      </c>
      <c r="C19" s="24">
        <v>13</v>
      </c>
      <c r="D19" s="24">
        <v>10</v>
      </c>
      <c r="E19" s="24"/>
      <c r="F19" s="24">
        <v>1</v>
      </c>
      <c r="G19" s="72">
        <f t="shared" si="0"/>
        <v>24</v>
      </c>
      <c r="H19" s="72">
        <f t="shared" si="1"/>
        <v>21</v>
      </c>
      <c r="I19" s="24">
        <v>4</v>
      </c>
      <c r="J19" s="24">
        <v>3</v>
      </c>
      <c r="K19" s="24">
        <v>6</v>
      </c>
      <c r="L19" s="24">
        <v>1</v>
      </c>
      <c r="M19" s="24">
        <v>7</v>
      </c>
      <c r="N19" s="98">
        <v>12</v>
      </c>
      <c r="O19" s="75">
        <f t="shared" si="2"/>
        <v>3</v>
      </c>
      <c r="P19" s="95">
        <v>17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2</v>
      </c>
      <c r="E20" s="24"/>
      <c r="F20" s="24"/>
      <c r="G20" s="72">
        <f t="shared" si="0"/>
        <v>2</v>
      </c>
      <c r="H20" s="72">
        <f t="shared" si="1"/>
        <v>2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98">
        <v>2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23</v>
      </c>
      <c r="D21" s="24">
        <v>19</v>
      </c>
      <c r="E21" s="24">
        <v>1</v>
      </c>
      <c r="F21" s="24"/>
      <c r="G21" s="72">
        <f t="shared" si="0"/>
        <v>43</v>
      </c>
      <c r="H21" s="72">
        <f t="shared" si="1"/>
        <v>20</v>
      </c>
      <c r="I21" s="24">
        <v>8</v>
      </c>
      <c r="J21" s="24">
        <v>1</v>
      </c>
      <c r="K21" s="24">
        <v>2</v>
      </c>
      <c r="L21" s="24">
        <v>4</v>
      </c>
      <c r="M21" s="24">
        <v>5</v>
      </c>
      <c r="N21" s="98">
        <v>4</v>
      </c>
      <c r="O21" s="75">
        <f t="shared" si="2"/>
        <v>23</v>
      </c>
      <c r="P21" s="95">
        <v>8</v>
      </c>
    </row>
    <row r="22" spans="1:16" ht="14.25" customHeight="1">
      <c r="A22" s="13" t="s">
        <v>48</v>
      </c>
      <c r="B22" s="5" t="s">
        <v>6</v>
      </c>
      <c r="C22" s="24">
        <v>8</v>
      </c>
      <c r="D22" s="24">
        <v>52</v>
      </c>
      <c r="E22" s="24"/>
      <c r="F22" s="24"/>
      <c r="G22" s="72">
        <f t="shared" si="0"/>
        <v>60</v>
      </c>
      <c r="H22" s="72">
        <f t="shared" si="1"/>
        <v>54</v>
      </c>
      <c r="I22" s="24">
        <v>32</v>
      </c>
      <c r="J22" s="24">
        <v>12</v>
      </c>
      <c r="K22" s="24">
        <v>5</v>
      </c>
      <c r="L22" s="24">
        <v>0</v>
      </c>
      <c r="M22" s="24">
        <v>5</v>
      </c>
      <c r="N22" s="98">
        <v>53</v>
      </c>
      <c r="O22" s="75">
        <f t="shared" si="2"/>
        <v>6</v>
      </c>
      <c r="P22" s="95">
        <v>13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1</v>
      </c>
      <c r="E23" s="24"/>
      <c r="F23" s="24"/>
      <c r="G23" s="72">
        <f t="shared" si="0"/>
        <v>2</v>
      </c>
      <c r="H23" s="72">
        <f t="shared" si="1"/>
        <v>2</v>
      </c>
      <c r="I23" s="24">
        <v>1</v>
      </c>
      <c r="J23" s="24">
        <v>0</v>
      </c>
      <c r="K23" s="24">
        <v>1</v>
      </c>
      <c r="L23" s="24">
        <v>0</v>
      </c>
      <c r="M23" s="24">
        <v>0</v>
      </c>
      <c r="N23" s="98">
        <v>1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7</v>
      </c>
      <c r="E24" s="24"/>
      <c r="F24" s="24"/>
      <c r="G24" s="72">
        <f t="shared" si="0"/>
        <v>8</v>
      </c>
      <c r="H24" s="72">
        <f t="shared" si="1"/>
        <v>5</v>
      </c>
      <c r="I24" s="24">
        <v>2</v>
      </c>
      <c r="J24" s="24">
        <v>1</v>
      </c>
      <c r="K24" s="24">
        <v>2</v>
      </c>
      <c r="L24" s="24">
        <v>0</v>
      </c>
      <c r="M24" s="24">
        <v>0</v>
      </c>
      <c r="N24" s="98">
        <v>5</v>
      </c>
      <c r="O24" s="75">
        <f t="shared" si="2"/>
        <v>3</v>
      </c>
      <c r="P24" s="95">
        <v>4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</v>
      </c>
      <c r="D26" s="24">
        <v>489</v>
      </c>
      <c r="E26" s="24">
        <v>6</v>
      </c>
      <c r="F26" s="24"/>
      <c r="G26" s="72">
        <f t="shared" si="0"/>
        <v>497</v>
      </c>
      <c r="H26" s="72">
        <f>SUM(I26,J26,K26,L26,M26)</f>
        <v>483</v>
      </c>
      <c r="I26" s="24">
        <v>433</v>
      </c>
      <c r="J26" s="24">
        <v>7</v>
      </c>
      <c r="K26" s="24">
        <v>14</v>
      </c>
      <c r="L26" s="24">
        <v>0</v>
      </c>
      <c r="M26" s="24">
        <v>29</v>
      </c>
      <c r="N26" s="98">
        <v>477</v>
      </c>
      <c r="O26" s="75">
        <f t="shared" si="2"/>
        <v>14</v>
      </c>
      <c r="P26" s="95">
        <v>10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5</v>
      </c>
      <c r="E27" s="24"/>
      <c r="F27" s="24"/>
      <c r="G27" s="72">
        <f t="shared" si="0"/>
        <v>5</v>
      </c>
      <c r="H27" s="72">
        <f t="shared" si="1"/>
        <v>5</v>
      </c>
      <c r="I27" s="24">
        <v>1</v>
      </c>
      <c r="J27" s="24">
        <v>1</v>
      </c>
      <c r="K27" s="24">
        <v>0</v>
      </c>
      <c r="L27" s="24">
        <v>0</v>
      </c>
      <c r="M27" s="24">
        <v>3</v>
      </c>
      <c r="N27" s="98">
        <v>5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57</v>
      </c>
      <c r="E29" s="24"/>
      <c r="F29" s="24"/>
      <c r="G29" s="72">
        <f>SUM(C29,D29,E29,F29)</f>
        <v>57</v>
      </c>
      <c r="H29" s="72">
        <f t="shared" si="1"/>
        <v>57</v>
      </c>
      <c r="I29" s="24">
        <v>53</v>
      </c>
      <c r="J29" s="24">
        <v>0</v>
      </c>
      <c r="K29" s="24">
        <v>0</v>
      </c>
      <c r="L29" s="24">
        <v>0</v>
      </c>
      <c r="M29" s="24">
        <v>4</v>
      </c>
      <c r="N29" s="98">
        <v>57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26</v>
      </c>
      <c r="E30" s="25"/>
      <c r="F30" s="25"/>
      <c r="G30" s="73">
        <f>SUM(C30,D30,E30,F30)</f>
        <v>26</v>
      </c>
      <c r="H30" s="73">
        <f t="shared" si="1"/>
        <v>26</v>
      </c>
      <c r="I30" s="25">
        <v>22</v>
      </c>
      <c r="J30" s="25">
        <v>0</v>
      </c>
      <c r="K30" s="25">
        <v>0</v>
      </c>
      <c r="L30" s="25">
        <v>0</v>
      </c>
      <c r="M30" s="25">
        <v>4</v>
      </c>
      <c r="N30" s="99">
        <v>26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94</v>
      </c>
      <c r="D31" s="28">
        <f aca="true" t="shared" si="3" ref="D31:P31">SUM(D$12,D$17,D$19,D$21,D$22,D$25,D$26)</f>
        <v>757</v>
      </c>
      <c r="E31" s="28">
        <f t="shared" si="3"/>
        <v>16</v>
      </c>
      <c r="F31" s="28">
        <f t="shared" si="3"/>
        <v>1</v>
      </c>
      <c r="G31" s="28">
        <f>SUM(G$12,G$17,G$19,G$21,G$22,G$25,G$26)</f>
        <v>868</v>
      </c>
      <c r="H31" s="28">
        <f t="shared" si="3"/>
        <v>785</v>
      </c>
      <c r="I31" s="28">
        <f t="shared" si="3"/>
        <v>586</v>
      </c>
      <c r="J31" s="28">
        <f t="shared" si="3"/>
        <v>68</v>
      </c>
      <c r="K31" s="28">
        <f t="shared" si="3"/>
        <v>38</v>
      </c>
      <c r="L31" s="28">
        <f t="shared" si="3"/>
        <v>8</v>
      </c>
      <c r="M31" s="28">
        <f t="shared" si="3"/>
        <v>85</v>
      </c>
      <c r="N31" s="105">
        <f t="shared" si="3"/>
        <v>735</v>
      </c>
      <c r="O31" s="36">
        <f t="shared" si="2"/>
        <v>83</v>
      </c>
      <c r="P31" s="36">
        <f t="shared" si="3"/>
        <v>105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4</v>
      </c>
      <c r="E32" s="26"/>
      <c r="F32" s="26">
        <v>1</v>
      </c>
      <c r="G32" s="74">
        <f>SUM(C32,D32,E32,F32)</f>
        <v>5</v>
      </c>
      <c r="H32" s="74">
        <f t="shared" si="1"/>
        <v>4</v>
      </c>
      <c r="I32" s="26">
        <v>1</v>
      </c>
      <c r="J32" s="26">
        <v>1</v>
      </c>
      <c r="K32" s="26">
        <v>0</v>
      </c>
      <c r="L32" s="26">
        <v>0</v>
      </c>
      <c r="M32" s="26">
        <v>2</v>
      </c>
      <c r="N32" s="31">
        <v>3</v>
      </c>
      <c r="O32" s="77">
        <f t="shared" si="2"/>
        <v>1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0</v>
      </c>
      <c r="D34" s="25">
        <v>1124</v>
      </c>
      <c r="E34" s="25">
        <v>22</v>
      </c>
      <c r="F34" s="25"/>
      <c r="G34" s="73">
        <f>SUM(C34,D34,E34,F34)</f>
        <v>1146</v>
      </c>
      <c r="H34" s="73">
        <f t="shared" si="1"/>
        <v>1146</v>
      </c>
      <c r="I34" s="25">
        <v>1103</v>
      </c>
      <c r="J34" s="25">
        <v>11</v>
      </c>
      <c r="K34" s="25">
        <v>9</v>
      </c>
      <c r="L34" s="25">
        <v>0</v>
      </c>
      <c r="M34" s="25">
        <v>23</v>
      </c>
      <c r="N34" s="30">
        <v>1146</v>
      </c>
      <c r="O34" s="76">
        <f t="shared" si="2"/>
        <v>0</v>
      </c>
      <c r="P34" s="34">
        <v>22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94</v>
      </c>
      <c r="D35" s="28">
        <f t="shared" si="4"/>
        <v>1885</v>
      </c>
      <c r="E35" s="28">
        <f t="shared" si="4"/>
        <v>38</v>
      </c>
      <c r="F35" s="28">
        <f t="shared" si="4"/>
        <v>2</v>
      </c>
      <c r="G35" s="28">
        <f t="shared" si="4"/>
        <v>2019</v>
      </c>
      <c r="H35" s="28">
        <f t="shared" si="4"/>
        <v>1935</v>
      </c>
      <c r="I35" s="28">
        <f t="shared" si="4"/>
        <v>1690</v>
      </c>
      <c r="J35" s="28">
        <f aca="true" t="shared" si="5" ref="J35:P35">SUM(J$31,J$32,J$34)</f>
        <v>80</v>
      </c>
      <c r="K35" s="28">
        <f t="shared" si="5"/>
        <v>47</v>
      </c>
      <c r="L35" s="28">
        <f t="shared" si="5"/>
        <v>8</v>
      </c>
      <c r="M35" s="28">
        <f>SUM(M$31,M$32,M$34)</f>
        <v>110</v>
      </c>
      <c r="N35" s="32">
        <f t="shared" si="5"/>
        <v>1884</v>
      </c>
      <c r="O35" s="39">
        <f t="shared" si="5"/>
        <v>84</v>
      </c>
      <c r="P35" s="36">
        <f t="shared" si="5"/>
        <v>128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565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180</v>
      </c>
      <c r="E40" s="121">
        <v>286</v>
      </c>
      <c r="F40" s="121">
        <v>48</v>
      </c>
      <c r="G40" s="121">
        <v>121</v>
      </c>
      <c r="H40" s="121">
        <v>10</v>
      </c>
      <c r="I40" s="121">
        <v>7</v>
      </c>
      <c r="J40" s="121">
        <v>17</v>
      </c>
      <c r="K40" s="121">
        <v>35</v>
      </c>
      <c r="L40" s="121">
        <v>3</v>
      </c>
      <c r="M40" s="121">
        <v>0</v>
      </c>
      <c r="N40" s="121">
        <v>10</v>
      </c>
      <c r="O40" s="121">
        <v>33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124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4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2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153</v>
      </c>
      <c r="B58" s="27"/>
      <c r="C58" s="128" t="s">
        <v>154</v>
      </c>
      <c r="D58" s="128"/>
      <c r="E58" s="128"/>
      <c r="F58" s="128"/>
      <c r="K58" s="129" t="s">
        <v>150</v>
      </c>
      <c r="L58" s="129"/>
      <c r="M58" s="129"/>
      <c r="N58" s="129"/>
      <c r="O58" s="129"/>
      <c r="P58" s="129"/>
    </row>
    <row r="60" spans="1:16" ht="12.75">
      <c r="A60" s="27" t="s">
        <v>152</v>
      </c>
      <c r="B60" s="27"/>
      <c r="C60" s="128" t="s">
        <v>149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P17 C17:F17 I17:N17">
    <cfRule type="expression" priority="2" dxfId="0" stopIfTrue="1">
      <formula>C$18&gt;C$17</formula>
    </cfRule>
  </conditionalFormatting>
  <conditionalFormatting sqref="P19 C19:F19 I19:N19">
    <cfRule type="expression" priority="3" dxfId="0" stopIfTrue="1">
      <formula>C$20&gt;C$19</formula>
    </cfRule>
  </conditionalFormatting>
  <conditionalFormatting sqref="P22 C22:F22 I22:N22">
    <cfRule type="expression" priority="4" dxfId="0" stopIfTrue="1">
      <formula>SUM(C$23:C$24)&gt;C$22</formula>
    </cfRule>
  </conditionalFormatting>
  <conditionalFormatting sqref="P32 C32:F32 I32:N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P26 C26:F26 I26:N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O13:O34 I12:P12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P18 I18:N18">
      <formula1>P$17&gt;=P$18</formula1>
    </dataValidation>
    <dataValidation type="custom" allowBlank="1" showInputMessage="1" showErrorMessage="1" errorTitle="Грешка" error="Главата не е по-голямо или равно на В това число!" sqref="P20 I20:N20">
      <formula1>P$19&gt;=P$20</formula1>
    </dataValidation>
    <dataValidation type="custom" allowBlank="1" showInputMessage="1" showErrorMessage="1" errorTitle="Грешка" error="Главата не е по-голямо или равно на В това число!" sqref="P33 I33:N33">
      <formula1>P$32&gt;=P$33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5" r:id="rId1"/>
  <rowBreaks count="1" manualBreakCount="1">
    <brk id="35" max="16" man="1"/>
  </rowBreaks>
  <ignoredErrors>
    <ignoredError sqref="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cherneva</cp:lastModifiedBy>
  <cp:lastPrinted>2011-07-14T08:22:03Z</cp:lastPrinted>
  <dcterms:created xsi:type="dcterms:W3CDTF">2003-09-02T12:22:22Z</dcterms:created>
  <dcterms:modified xsi:type="dcterms:W3CDTF">2012-01-12T13:21:15Z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